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<sst xmlns="http://schemas.openxmlformats.org/spreadsheetml/2006/main" count="57" uniqueCount="22">
  <si>
    <t>頭数</t>
  </si>
  <si>
    <t>レース数</t>
  </si>
  <si>
    <t>延べ頭数</t>
  </si>
  <si>
    <t>累積</t>
  </si>
  <si>
    <t>５頭立</t>
  </si>
  <si>
    <t>平均出走頭数</t>
  </si>
  <si>
    <t>６頭立</t>
  </si>
  <si>
    <t>先見的確率(勝率)</t>
  </si>
  <si>
    <t>７頭立</t>
  </si>
  <si>
    <t>先見的確率(連対率)</t>
  </si>
  <si>
    <t>８頭立</t>
  </si>
  <si>
    <t>９頭立</t>
  </si>
  <si>
    <r>
      <t>10</t>
    </r>
    <r>
      <rPr>
        <sz val="8.5"/>
        <rFont val="ＭＳ Ｐゴシック"/>
        <family val="3"/>
      </rPr>
      <t>頭立</t>
    </r>
  </si>
  <si>
    <r>
      <t>11</t>
    </r>
    <r>
      <rPr>
        <sz val="8.5"/>
        <rFont val="ＭＳ Ｐゴシック"/>
        <family val="3"/>
      </rPr>
      <t>頭立</t>
    </r>
  </si>
  <si>
    <r>
      <t>12</t>
    </r>
    <r>
      <rPr>
        <sz val="8.5"/>
        <rFont val="ＭＳ Ｐゴシック"/>
        <family val="3"/>
      </rPr>
      <t>頭立</t>
    </r>
  </si>
  <si>
    <r>
      <t>13</t>
    </r>
    <r>
      <rPr>
        <sz val="8.5"/>
        <rFont val="ＭＳ Ｐゴシック"/>
        <family val="3"/>
      </rPr>
      <t>頭立</t>
    </r>
  </si>
  <si>
    <r>
      <t>14</t>
    </r>
    <r>
      <rPr>
        <sz val="8.5"/>
        <rFont val="ＭＳ Ｐゴシック"/>
        <family val="3"/>
      </rPr>
      <t>頭立</t>
    </r>
  </si>
  <si>
    <r>
      <t>15</t>
    </r>
    <r>
      <rPr>
        <sz val="8.5"/>
        <rFont val="ＭＳ Ｐゴシック"/>
        <family val="3"/>
      </rPr>
      <t>頭立</t>
    </r>
  </si>
  <si>
    <r>
      <t>16</t>
    </r>
    <r>
      <rPr>
        <sz val="8.5"/>
        <rFont val="ＭＳ Ｐゴシック"/>
        <family val="3"/>
      </rPr>
      <t>頭立</t>
    </r>
  </si>
  <si>
    <r>
      <t>17</t>
    </r>
    <r>
      <rPr>
        <sz val="8.5"/>
        <rFont val="ＭＳ Ｐゴシック"/>
        <family val="3"/>
      </rPr>
      <t>頭立</t>
    </r>
  </si>
  <si>
    <r>
      <t>18</t>
    </r>
    <r>
      <rPr>
        <sz val="8.5"/>
        <rFont val="ＭＳ Ｐゴシック"/>
        <family val="3"/>
      </rPr>
      <t>頭立</t>
    </r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</si>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</sst>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5"/>
      <name val="ＭＳ Ｐゴシック"/>
      <family val="3"/>
    </font>
    <font>
      <sz val="6"/>
      <name val="ＭＳ Ｐゴシック"/>
      <family val="3"/>
    </font>
    <font>
      <sz val="8.5"/>
      <name val="Lr oSVbN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/>
    </xf>
    <xf numFmtId="10" fontId="20" fillId="0" borderId="11" xfId="42" applyNumberFormat="1" applyFont="1" applyBorder="1" applyAlignment="1">
      <alignment vertical="center"/>
    </xf>
    <xf numFmtId="10" fontId="20" fillId="0" borderId="12" xfId="42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38" fontId="20" fillId="0" borderId="0" xfId="0" applyNumberFormat="1" applyFont="1" applyBorder="1" applyAlignment="1">
      <alignment vertical="center"/>
    </xf>
    <xf numFmtId="10" fontId="20" fillId="0" borderId="0" xfId="42" applyNumberFormat="1" applyFont="1" applyBorder="1" applyAlignment="1">
      <alignment vertical="center"/>
    </xf>
    <xf numFmtId="10" fontId="20" fillId="0" borderId="14" xfId="42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20" fillId="0" borderId="14" xfId="42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38" fontId="20" fillId="0" borderId="16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8" fontId="20" fillId="0" borderId="16" xfId="0" applyNumberFormat="1" applyFont="1" applyBorder="1" applyAlignment="1">
      <alignment vertical="center"/>
    </xf>
    <xf numFmtId="10" fontId="20" fillId="0" borderId="16" xfId="42" applyNumberFormat="1" applyFont="1" applyBorder="1" applyAlignment="1">
      <alignment vertical="center"/>
    </xf>
    <xf numFmtId="10" fontId="20" fillId="0" borderId="17" xfId="42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0" fontId="20" fillId="0" borderId="0" xfId="42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W12" sqref="W12"/>
    </sheetView>
  </sheetViews>
  <sheetFormatPr defaultColWidth="5.140625" defaultRowHeight="15"/>
  <cols>
    <col min="1" max="1" width="5.7109375" style="5" bestFit="1" customWidth="1"/>
    <col min="2" max="2" width="3.00390625" style="5" bestFit="1" customWidth="1"/>
    <col min="3" max="3" width="6.57421875" style="5" bestFit="1" customWidth="1"/>
    <col min="4" max="4" width="7.00390625" style="5" bestFit="1" customWidth="1"/>
    <col min="5" max="5" width="2.421875" style="5" customWidth="1"/>
    <col min="6" max="6" width="13.57421875" style="5" bestFit="1" customWidth="1"/>
    <col min="7" max="7" width="9.7109375" style="5" bestFit="1" customWidth="1"/>
    <col min="8" max="8" width="2.421875" style="5" customWidth="1"/>
    <col min="9" max="9" width="5.7109375" style="5" bestFit="1" customWidth="1"/>
    <col min="10" max="10" width="6.57421875" style="5" bestFit="1" customWidth="1"/>
    <col min="11" max="11" width="4.8515625" style="5" bestFit="1" customWidth="1"/>
    <col min="12" max="12" width="6.140625" style="28" bestFit="1" customWidth="1"/>
    <col min="13" max="13" width="6.8515625" style="28" bestFit="1" customWidth="1"/>
    <col min="14" max="14" width="2.421875" style="5" customWidth="1"/>
    <col min="15" max="15" width="5.140625" style="5" customWidth="1"/>
    <col min="16" max="16" width="7.00390625" style="5" bestFit="1" customWidth="1"/>
    <col min="17" max="17" width="5.57421875" style="5" bestFit="1" customWidth="1"/>
    <col min="18" max="18" width="6.140625" style="28" bestFit="1" customWidth="1"/>
    <col min="19" max="19" width="6.8515625" style="28" bestFit="1" customWidth="1"/>
    <col min="20" max="16384" width="5.140625" style="5" customWidth="1"/>
  </cols>
  <sheetData>
    <row r="1" spans="1:19" ht="11.25">
      <c r="A1" s="1" t="s">
        <v>0</v>
      </c>
      <c r="B1" s="2"/>
      <c r="C1" s="3" t="s">
        <v>1</v>
      </c>
      <c r="D1" s="3" t="s">
        <v>2</v>
      </c>
      <c r="E1" s="2"/>
      <c r="F1" s="3"/>
      <c r="G1" s="4"/>
      <c r="I1" s="1" t="s">
        <v>0</v>
      </c>
      <c r="J1" s="6" t="s">
        <v>1</v>
      </c>
      <c r="K1" s="6" t="s">
        <v>3</v>
      </c>
      <c r="L1" s="7"/>
      <c r="M1" s="8"/>
      <c r="O1" s="1" t="s">
        <v>0</v>
      </c>
      <c r="P1" s="3" t="s">
        <v>2</v>
      </c>
      <c r="Q1" s="3" t="s">
        <v>3</v>
      </c>
      <c r="R1" s="7"/>
      <c r="S1" s="8"/>
    </row>
    <row r="2" spans="1:19" ht="11.25">
      <c r="A2" s="9" t="s">
        <v>4</v>
      </c>
      <c r="B2" s="10">
        <v>5</v>
      </c>
      <c r="C2" s="11">
        <v>3</v>
      </c>
      <c r="D2" s="11">
        <f>B2*C2</f>
        <v>15</v>
      </c>
      <c r="E2" s="10"/>
      <c r="F2" s="12" t="s">
        <v>5</v>
      </c>
      <c r="G2" s="13">
        <f>D16/C16</f>
        <v>14.74050534800806</v>
      </c>
      <c r="I2" s="9" t="s">
        <v>4</v>
      </c>
      <c r="J2" s="11">
        <v>3</v>
      </c>
      <c r="K2" s="14">
        <f>J2</f>
        <v>3</v>
      </c>
      <c r="L2" s="15">
        <f>J2/$J$16</f>
        <v>0.0004650441791970237</v>
      </c>
      <c r="M2" s="16">
        <f>K2/$J$16</f>
        <v>0.0004650441791970237</v>
      </c>
      <c r="O2" s="9" t="s">
        <v>4</v>
      </c>
      <c r="P2" s="11">
        <v>15</v>
      </c>
      <c r="Q2" s="14">
        <f>P2</f>
        <v>15</v>
      </c>
      <c r="R2" s="15">
        <f aca="true" t="shared" si="0" ref="R2:S15">P2/$P$16</f>
        <v>0.00015774363504432597</v>
      </c>
      <c r="S2" s="16">
        <f t="shared" si="0"/>
        <v>0.00015774363504432597</v>
      </c>
    </row>
    <row r="3" spans="1:19" ht="11.25">
      <c r="A3" s="9" t="s">
        <v>6</v>
      </c>
      <c r="B3" s="10">
        <v>6</v>
      </c>
      <c r="C3" s="11">
        <v>9</v>
      </c>
      <c r="D3" s="11">
        <f aca="true" t="shared" si="1" ref="D3:D15">B3*C3</f>
        <v>54</v>
      </c>
      <c r="E3" s="10"/>
      <c r="F3" s="17" t="s">
        <v>7</v>
      </c>
      <c r="G3" s="18">
        <f>1/G2</f>
        <v>0.06784027931139645</v>
      </c>
      <c r="I3" s="9" t="s">
        <v>6</v>
      </c>
      <c r="J3" s="11">
        <v>9</v>
      </c>
      <c r="K3" s="14">
        <f>K2+J3</f>
        <v>12</v>
      </c>
      <c r="L3" s="15">
        <f aca="true" t="shared" si="2" ref="L3:M15">J3/$J$16</f>
        <v>0.0013951325375910712</v>
      </c>
      <c r="M3" s="16">
        <f t="shared" si="2"/>
        <v>0.0018601767167880949</v>
      </c>
      <c r="O3" s="9" t="s">
        <v>6</v>
      </c>
      <c r="P3" s="11">
        <v>54</v>
      </c>
      <c r="Q3" s="14">
        <f>Q2+P3</f>
        <v>69</v>
      </c>
      <c r="R3" s="15">
        <f t="shared" si="0"/>
        <v>0.0005678770861595735</v>
      </c>
      <c r="S3" s="16">
        <f t="shared" si="0"/>
        <v>0.0007256207212038994</v>
      </c>
    </row>
    <row r="4" spans="1:19" ht="11.25">
      <c r="A4" s="9" t="s">
        <v>8</v>
      </c>
      <c r="B4" s="10">
        <v>7</v>
      </c>
      <c r="C4" s="11">
        <v>15</v>
      </c>
      <c r="D4" s="11">
        <f t="shared" si="1"/>
        <v>105</v>
      </c>
      <c r="E4" s="10"/>
      <c r="F4" s="17" t="s">
        <v>9</v>
      </c>
      <c r="G4" s="18">
        <f>2/G2</f>
        <v>0.1356805586227929</v>
      </c>
      <c r="I4" s="9" t="s">
        <v>8</v>
      </c>
      <c r="J4" s="11">
        <v>15</v>
      </c>
      <c r="K4" s="14">
        <f aca="true" t="shared" si="3" ref="K4:K15">K3+J4</f>
        <v>27</v>
      </c>
      <c r="L4" s="15">
        <f t="shared" si="2"/>
        <v>0.002325220895985119</v>
      </c>
      <c r="M4" s="16">
        <f t="shared" si="2"/>
        <v>0.004185397612773214</v>
      </c>
      <c r="O4" s="9" t="s">
        <v>8</v>
      </c>
      <c r="P4" s="11">
        <v>105</v>
      </c>
      <c r="Q4" s="14">
        <f aca="true" t="shared" si="4" ref="Q4:Q15">Q3+P4</f>
        <v>174</v>
      </c>
      <c r="R4" s="15">
        <f t="shared" si="0"/>
        <v>0.0011042054453102817</v>
      </c>
      <c r="S4" s="16">
        <f t="shared" si="0"/>
        <v>0.0018298261665141812</v>
      </c>
    </row>
    <row r="5" spans="1:19" ht="11.25">
      <c r="A5" s="9" t="s">
        <v>10</v>
      </c>
      <c r="B5" s="10">
        <v>8</v>
      </c>
      <c r="C5" s="11">
        <v>75</v>
      </c>
      <c r="D5" s="11">
        <f t="shared" si="1"/>
        <v>600</v>
      </c>
      <c r="E5" s="10"/>
      <c r="F5" s="10"/>
      <c r="G5" s="13"/>
      <c r="I5" s="9" t="s">
        <v>10</v>
      </c>
      <c r="J5" s="11">
        <v>75</v>
      </c>
      <c r="K5" s="14">
        <f t="shared" si="3"/>
        <v>102</v>
      </c>
      <c r="L5" s="15">
        <f t="shared" si="2"/>
        <v>0.011626104479925592</v>
      </c>
      <c r="M5" s="16">
        <f t="shared" si="2"/>
        <v>0.015811502092698805</v>
      </c>
      <c r="O5" s="9" t="s">
        <v>10</v>
      </c>
      <c r="P5" s="11">
        <v>600</v>
      </c>
      <c r="Q5" s="14">
        <f t="shared" si="4"/>
        <v>774</v>
      </c>
      <c r="R5" s="15">
        <f t="shared" si="0"/>
        <v>0.006309745401773039</v>
      </c>
      <c r="S5" s="16">
        <f t="shared" si="0"/>
        <v>0.00813957156828722</v>
      </c>
    </row>
    <row r="6" spans="1:19" ht="11.25">
      <c r="A6" s="9" t="s">
        <v>11</v>
      </c>
      <c r="B6" s="10">
        <v>9</v>
      </c>
      <c r="C6" s="11">
        <v>129</v>
      </c>
      <c r="D6" s="11">
        <f t="shared" si="1"/>
        <v>1161</v>
      </c>
      <c r="E6" s="10"/>
      <c r="F6" s="10"/>
      <c r="G6" s="13"/>
      <c r="I6" s="9" t="s">
        <v>11</v>
      </c>
      <c r="J6" s="11">
        <v>129</v>
      </c>
      <c r="K6" s="14">
        <f t="shared" si="3"/>
        <v>231</v>
      </c>
      <c r="L6" s="15">
        <f t="shared" si="2"/>
        <v>0.01999689970547202</v>
      </c>
      <c r="M6" s="16">
        <f t="shared" si="2"/>
        <v>0.035808401798170825</v>
      </c>
      <c r="O6" s="9" t="s">
        <v>11</v>
      </c>
      <c r="P6" s="11">
        <v>1161</v>
      </c>
      <c r="Q6" s="14">
        <f t="shared" si="4"/>
        <v>1935</v>
      </c>
      <c r="R6" s="15">
        <f t="shared" si="0"/>
        <v>0.01220935735243083</v>
      </c>
      <c r="S6" s="16">
        <f t="shared" si="0"/>
        <v>0.02034892892071805</v>
      </c>
    </row>
    <row r="7" spans="1:19" ht="11.25">
      <c r="A7" s="19" t="s">
        <v>12</v>
      </c>
      <c r="B7" s="10">
        <v>10</v>
      </c>
      <c r="C7" s="11">
        <v>191</v>
      </c>
      <c r="D7" s="11">
        <f t="shared" si="1"/>
        <v>1910</v>
      </c>
      <c r="E7" s="10"/>
      <c r="F7" s="10"/>
      <c r="G7" s="13"/>
      <c r="I7" s="19" t="s">
        <v>12</v>
      </c>
      <c r="J7" s="11">
        <v>191</v>
      </c>
      <c r="K7" s="14">
        <f t="shared" si="3"/>
        <v>422</v>
      </c>
      <c r="L7" s="15">
        <f t="shared" si="2"/>
        <v>0.02960781274221051</v>
      </c>
      <c r="M7" s="16">
        <f t="shared" si="2"/>
        <v>0.06541621454038134</v>
      </c>
      <c r="O7" s="19" t="s">
        <v>12</v>
      </c>
      <c r="P7" s="11">
        <v>1910</v>
      </c>
      <c r="Q7" s="14">
        <f t="shared" si="4"/>
        <v>3845</v>
      </c>
      <c r="R7" s="15">
        <f t="shared" si="0"/>
        <v>0.02008602286231084</v>
      </c>
      <c r="S7" s="16">
        <f t="shared" si="0"/>
        <v>0.04043495178302889</v>
      </c>
    </row>
    <row r="8" spans="1:19" ht="11.25">
      <c r="A8" s="19" t="s">
        <v>13</v>
      </c>
      <c r="B8" s="10">
        <v>11</v>
      </c>
      <c r="C8" s="11">
        <v>302</v>
      </c>
      <c r="D8" s="11">
        <f t="shared" si="1"/>
        <v>3322</v>
      </c>
      <c r="E8" s="10"/>
      <c r="F8" s="10"/>
      <c r="G8" s="13"/>
      <c r="I8" s="19" t="s">
        <v>13</v>
      </c>
      <c r="J8" s="11">
        <v>302</v>
      </c>
      <c r="K8" s="14">
        <f t="shared" si="3"/>
        <v>724</v>
      </c>
      <c r="L8" s="15">
        <f t="shared" si="2"/>
        <v>0.04681444737250039</v>
      </c>
      <c r="M8" s="16">
        <f t="shared" si="2"/>
        <v>0.11223066191288172</v>
      </c>
      <c r="O8" s="19" t="s">
        <v>13</v>
      </c>
      <c r="P8" s="11">
        <v>3322</v>
      </c>
      <c r="Q8" s="14">
        <f t="shared" si="4"/>
        <v>7167</v>
      </c>
      <c r="R8" s="15">
        <f t="shared" si="0"/>
        <v>0.03493495704115006</v>
      </c>
      <c r="S8" s="16">
        <f t="shared" si="0"/>
        <v>0.07536990882417895</v>
      </c>
    </row>
    <row r="9" spans="1:19" ht="11.25">
      <c r="A9" s="19" t="s">
        <v>14</v>
      </c>
      <c r="B9" s="10">
        <v>12</v>
      </c>
      <c r="C9" s="11">
        <v>444</v>
      </c>
      <c r="D9" s="11">
        <f t="shared" si="1"/>
        <v>5328</v>
      </c>
      <c r="E9" s="10"/>
      <c r="F9" s="10"/>
      <c r="G9" s="13"/>
      <c r="I9" s="19" t="s">
        <v>14</v>
      </c>
      <c r="J9" s="11">
        <v>444</v>
      </c>
      <c r="K9" s="14">
        <f t="shared" si="3"/>
        <v>1168</v>
      </c>
      <c r="L9" s="15">
        <f t="shared" si="2"/>
        <v>0.06882653852115951</v>
      </c>
      <c r="M9" s="16">
        <f t="shared" si="2"/>
        <v>0.18105720043404122</v>
      </c>
      <c r="O9" s="19" t="s">
        <v>14</v>
      </c>
      <c r="P9" s="11">
        <v>5328</v>
      </c>
      <c r="Q9" s="14">
        <f t="shared" si="4"/>
        <v>12495</v>
      </c>
      <c r="R9" s="15">
        <f t="shared" si="0"/>
        <v>0.05603053916774458</v>
      </c>
      <c r="S9" s="16">
        <f t="shared" si="0"/>
        <v>0.13140044799192352</v>
      </c>
    </row>
    <row r="10" spans="1:19" ht="11.25">
      <c r="A10" s="19" t="s">
        <v>15</v>
      </c>
      <c r="B10" s="10">
        <v>13</v>
      </c>
      <c r="C10" s="11">
        <v>531</v>
      </c>
      <c r="D10" s="11">
        <f t="shared" si="1"/>
        <v>6903</v>
      </c>
      <c r="E10" s="10"/>
      <c r="F10" s="10"/>
      <c r="G10" s="13"/>
      <c r="I10" s="19" t="s">
        <v>15</v>
      </c>
      <c r="J10" s="11">
        <v>531</v>
      </c>
      <c r="K10" s="14">
        <f t="shared" si="3"/>
        <v>1699</v>
      </c>
      <c r="L10" s="15">
        <f t="shared" si="2"/>
        <v>0.0823128197178732</v>
      </c>
      <c r="M10" s="16">
        <f t="shared" si="2"/>
        <v>0.2633700201519144</v>
      </c>
      <c r="O10" s="19" t="s">
        <v>15</v>
      </c>
      <c r="P10" s="11">
        <v>6903</v>
      </c>
      <c r="Q10" s="14">
        <f t="shared" si="4"/>
        <v>19398</v>
      </c>
      <c r="R10" s="15">
        <f t="shared" si="0"/>
        <v>0.0725936208473988</v>
      </c>
      <c r="S10" s="16">
        <f t="shared" si="0"/>
        <v>0.20399406883932233</v>
      </c>
    </row>
    <row r="11" spans="1:19" ht="11.25">
      <c r="A11" s="19" t="s">
        <v>16</v>
      </c>
      <c r="B11" s="10">
        <v>14</v>
      </c>
      <c r="C11" s="11">
        <v>539</v>
      </c>
      <c r="D11" s="11">
        <f t="shared" si="1"/>
        <v>7546</v>
      </c>
      <c r="E11" s="10"/>
      <c r="F11" s="10"/>
      <c r="G11" s="13"/>
      <c r="I11" s="19" t="s">
        <v>16</v>
      </c>
      <c r="J11" s="11">
        <v>539</v>
      </c>
      <c r="K11" s="14">
        <f t="shared" si="3"/>
        <v>2238</v>
      </c>
      <c r="L11" s="15">
        <f t="shared" si="2"/>
        <v>0.08355293752906526</v>
      </c>
      <c r="M11" s="16">
        <f t="shared" si="2"/>
        <v>0.3469229576809797</v>
      </c>
      <c r="O11" s="19" t="s">
        <v>16</v>
      </c>
      <c r="P11" s="11">
        <v>7546</v>
      </c>
      <c r="Q11" s="14">
        <f t="shared" si="4"/>
        <v>26944</v>
      </c>
      <c r="R11" s="15">
        <f t="shared" si="0"/>
        <v>0.07935556466963224</v>
      </c>
      <c r="S11" s="16">
        <f t="shared" si="0"/>
        <v>0.2833496335089546</v>
      </c>
    </row>
    <row r="12" spans="1:19" ht="11.25">
      <c r="A12" s="19" t="s">
        <v>17</v>
      </c>
      <c r="B12" s="10">
        <v>15</v>
      </c>
      <c r="C12" s="11">
        <v>831</v>
      </c>
      <c r="D12" s="11">
        <f t="shared" si="1"/>
        <v>12465</v>
      </c>
      <c r="E12" s="10"/>
      <c r="F12" s="10"/>
      <c r="G12" s="13"/>
      <c r="I12" s="19" t="s">
        <v>17</v>
      </c>
      <c r="J12" s="11">
        <v>831</v>
      </c>
      <c r="K12" s="14">
        <f t="shared" si="3"/>
        <v>3069</v>
      </c>
      <c r="L12" s="15">
        <f t="shared" si="2"/>
        <v>0.12881723763757558</v>
      </c>
      <c r="M12" s="16">
        <f t="shared" si="2"/>
        <v>0.47574019531855527</v>
      </c>
      <c r="O12" s="19" t="s">
        <v>17</v>
      </c>
      <c r="P12" s="11">
        <v>12465</v>
      </c>
      <c r="Q12" s="14">
        <f t="shared" si="4"/>
        <v>39409</v>
      </c>
      <c r="R12" s="15">
        <f t="shared" si="0"/>
        <v>0.13108496072183487</v>
      </c>
      <c r="S12" s="16">
        <f t="shared" si="0"/>
        <v>0.41443459423078943</v>
      </c>
    </row>
    <row r="13" spans="1:19" ht="11.25">
      <c r="A13" s="19" t="s">
        <v>18</v>
      </c>
      <c r="B13" s="10">
        <v>16</v>
      </c>
      <c r="C13" s="11">
        <v>2541</v>
      </c>
      <c r="D13" s="11">
        <f t="shared" si="1"/>
        <v>40656</v>
      </c>
      <c r="E13" s="10"/>
      <c r="F13" s="10"/>
      <c r="G13" s="13"/>
      <c r="I13" s="19" t="s">
        <v>18</v>
      </c>
      <c r="J13" s="11">
        <v>2541</v>
      </c>
      <c r="K13" s="14">
        <f t="shared" si="3"/>
        <v>5610</v>
      </c>
      <c r="L13" s="15">
        <f t="shared" si="2"/>
        <v>0.3938924197798791</v>
      </c>
      <c r="M13" s="16">
        <f t="shared" si="2"/>
        <v>0.8696326150984344</v>
      </c>
      <c r="O13" s="19" t="s">
        <v>18</v>
      </c>
      <c r="P13" s="11">
        <v>40656</v>
      </c>
      <c r="Q13" s="14">
        <f t="shared" si="4"/>
        <v>80065</v>
      </c>
      <c r="R13" s="15">
        <f t="shared" si="0"/>
        <v>0.4275483484241411</v>
      </c>
      <c r="S13" s="16">
        <f t="shared" si="0"/>
        <v>0.8419829426549306</v>
      </c>
    </row>
    <row r="14" spans="1:19" ht="11.25">
      <c r="A14" s="19" t="s">
        <v>19</v>
      </c>
      <c r="B14" s="10">
        <v>17</v>
      </c>
      <c r="C14" s="11">
        <v>112</v>
      </c>
      <c r="D14" s="11">
        <f t="shared" si="1"/>
        <v>1904</v>
      </c>
      <c r="E14" s="10"/>
      <c r="F14" s="10"/>
      <c r="G14" s="13"/>
      <c r="I14" s="19" t="s">
        <v>19</v>
      </c>
      <c r="J14" s="11">
        <v>112</v>
      </c>
      <c r="K14" s="14">
        <f t="shared" si="3"/>
        <v>5722</v>
      </c>
      <c r="L14" s="15">
        <f t="shared" si="2"/>
        <v>0.017361649356688887</v>
      </c>
      <c r="M14" s="16">
        <f t="shared" si="2"/>
        <v>0.8869942644551232</v>
      </c>
      <c r="O14" s="19" t="s">
        <v>19</v>
      </c>
      <c r="P14" s="11">
        <v>1904</v>
      </c>
      <c r="Q14" s="14">
        <f t="shared" si="4"/>
        <v>81969</v>
      </c>
      <c r="R14" s="15">
        <f t="shared" si="0"/>
        <v>0.020022925408293108</v>
      </c>
      <c r="S14" s="16">
        <f t="shared" si="0"/>
        <v>0.8620058680632237</v>
      </c>
    </row>
    <row r="15" spans="1:19" ht="11.25">
      <c r="A15" s="19" t="s">
        <v>20</v>
      </c>
      <c r="B15" s="10">
        <v>18</v>
      </c>
      <c r="C15" s="11">
        <v>729</v>
      </c>
      <c r="D15" s="11">
        <f t="shared" si="1"/>
        <v>13122</v>
      </c>
      <c r="E15" s="10"/>
      <c r="F15" s="10"/>
      <c r="G15" s="13"/>
      <c r="I15" s="19" t="s">
        <v>20</v>
      </c>
      <c r="J15" s="11">
        <v>729</v>
      </c>
      <c r="K15" s="14">
        <f t="shared" si="3"/>
        <v>6451</v>
      </c>
      <c r="L15" s="15">
        <f t="shared" si="2"/>
        <v>0.11300573554487676</v>
      </c>
      <c r="M15" s="16">
        <f t="shared" si="2"/>
        <v>1</v>
      </c>
      <c r="O15" s="19" t="s">
        <v>20</v>
      </c>
      <c r="P15" s="11">
        <v>13122</v>
      </c>
      <c r="Q15" s="14">
        <f t="shared" si="4"/>
        <v>95091</v>
      </c>
      <c r="R15" s="15">
        <f t="shared" si="0"/>
        <v>0.13799413193677634</v>
      </c>
      <c r="S15" s="16">
        <f t="shared" si="0"/>
        <v>1</v>
      </c>
    </row>
    <row r="16" spans="1:19" ht="11.25">
      <c r="A16" s="20" t="s">
        <v>21</v>
      </c>
      <c r="B16" s="21"/>
      <c r="C16" s="22">
        <f>SUM(C2:C15)</f>
        <v>6451</v>
      </c>
      <c r="D16" s="22">
        <f>SUM(D2:D15)</f>
        <v>95091</v>
      </c>
      <c r="E16" s="21"/>
      <c r="F16" s="21"/>
      <c r="G16" s="23"/>
      <c r="I16" s="20" t="s">
        <v>21</v>
      </c>
      <c r="J16" s="24">
        <f>SUM(J2:J15)</f>
        <v>6451</v>
      </c>
      <c r="K16" s="21"/>
      <c r="L16" s="25"/>
      <c r="M16" s="26"/>
      <c r="O16" s="20" t="s">
        <v>21</v>
      </c>
      <c r="P16" s="22">
        <f>SUM(P2:P15)</f>
        <v>95091</v>
      </c>
      <c r="Q16" s="21"/>
      <c r="R16" s="25"/>
      <c r="S16" s="26"/>
    </row>
    <row r="17" spans="1:15" ht="11.25">
      <c r="A17" s="27"/>
      <c r="O17" s="2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2010-01-31T08:30:35Z</dcterms:created>
  <dcterms:modified xsi:type="dcterms:W3CDTF">2010-01-31T08:31:55Z</dcterms:modified>
  <cp:category/>
  <cp:version/>
  <cp:contentType/>
  <cp:contentStatus/>
</cp:coreProperties>
</file>